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U:\Thomas Basler\"/>
    </mc:Choice>
  </mc:AlternateContent>
  <xr:revisionPtr revIDLastSave="0" documentId="8_{76074191-E8B8-4346-B06C-75B0FF085BC9}" xr6:coauthVersionLast="45" xr6:coauthVersionMax="45" xr10:uidLastSave="{00000000-0000-0000-0000-000000000000}"/>
  <bookViews>
    <workbookView xWindow="-120" yWindow="-120" windowWidth="25440" windowHeight="15390" xr2:uid="{00000000-000D-0000-FFFF-FFFF00000000}"/>
  </bookViews>
  <sheets>
    <sheet name="Negative Stundenwerte 2019" sheetId="3" r:id="rId1"/>
    <sheet name="Tabelle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5" i="3" l="1"/>
  <c r="E28" i="3" l="1"/>
  <c r="B14" i="3" l="1"/>
  <c r="F65" i="3" s="1"/>
  <c r="D11" i="3"/>
  <c r="E77" i="3"/>
  <c r="E76" i="3"/>
  <c r="E75" i="3"/>
  <c r="E74" i="3"/>
  <c r="E73" i="3"/>
  <c r="E72" i="3"/>
  <c r="E71" i="3"/>
  <c r="E70" i="3"/>
  <c r="E69" i="3"/>
  <c r="E68" i="3"/>
  <c r="E67" i="3"/>
  <c r="E66"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7" i="3"/>
  <c r="E29" i="3"/>
  <c r="E25" i="3"/>
  <c r="E24" i="3"/>
  <c r="E23" i="3"/>
  <c r="E22" i="3"/>
  <c r="E21" i="3"/>
  <c r="E20" i="3"/>
  <c r="E19" i="3"/>
  <c r="E18" i="3"/>
  <c r="F77" i="3" l="1"/>
  <c r="F28" i="3"/>
  <c r="E78" i="3"/>
  <c r="F20" i="3"/>
  <c r="F24" i="3"/>
  <c r="F29" i="3"/>
  <c r="F33" i="3"/>
  <c r="F37" i="3"/>
  <c r="F41" i="3"/>
  <c r="F45" i="3"/>
  <c r="F49" i="3"/>
  <c r="F53" i="3"/>
  <c r="F57" i="3"/>
  <c r="F61" i="3"/>
  <c r="F66" i="3"/>
  <c r="F70" i="3"/>
  <c r="F74" i="3"/>
  <c r="F21" i="3"/>
  <c r="F25" i="3"/>
  <c r="F30" i="3"/>
  <c r="F34" i="3"/>
  <c r="F38" i="3"/>
  <c r="F42" i="3"/>
  <c r="F46" i="3"/>
  <c r="F50" i="3"/>
  <c r="F54" i="3"/>
  <c r="F58" i="3"/>
  <c r="F62" i="3"/>
  <c r="F67" i="3"/>
  <c r="F71" i="3"/>
  <c r="F75" i="3"/>
  <c r="F18" i="3"/>
  <c r="F22" i="3"/>
  <c r="F26" i="3"/>
  <c r="F31" i="3"/>
  <c r="F35" i="3"/>
  <c r="F39" i="3"/>
  <c r="F43" i="3"/>
  <c r="F47" i="3"/>
  <c r="F51" i="3"/>
  <c r="F55" i="3"/>
  <c r="F59" i="3"/>
  <c r="F63" i="3"/>
  <c r="F68" i="3"/>
  <c r="F72" i="3"/>
  <c r="F76" i="3"/>
  <c r="F19" i="3"/>
  <c r="F23" i="3"/>
  <c r="F27" i="3"/>
  <c r="F32" i="3"/>
  <c r="F36" i="3"/>
  <c r="F40" i="3"/>
  <c r="F44" i="3"/>
  <c r="F48" i="3"/>
  <c r="F52" i="3"/>
  <c r="F56" i="3"/>
  <c r="F60" i="3"/>
  <c r="F64" i="3"/>
  <c r="F69" i="3"/>
  <c r="F73" i="3"/>
  <c r="F78" i="3" l="1"/>
  <c r="F80" i="3" l="1"/>
  <c r="F82" i="3" s="1"/>
  <c r="E80" i="3"/>
  <c r="E82" i="3" s="1"/>
  <c r="D78" i="3"/>
</calcChain>
</file>

<file path=xl/sharedStrings.xml><?xml version="1.0" encoding="utf-8"?>
<sst xmlns="http://schemas.openxmlformats.org/spreadsheetml/2006/main" count="150" uniqueCount="120">
  <si>
    <t>Januar</t>
  </si>
  <si>
    <t>Februar</t>
  </si>
  <si>
    <t>März</t>
  </si>
  <si>
    <t>April</t>
  </si>
  <si>
    <t>Mai</t>
  </si>
  <si>
    <t>Juni</t>
  </si>
  <si>
    <t>Juli</t>
  </si>
  <si>
    <t>August</t>
  </si>
  <si>
    <t>September</t>
  </si>
  <si>
    <t>Oktober</t>
  </si>
  <si>
    <t>November</t>
  </si>
  <si>
    <t>Dezember</t>
  </si>
  <si>
    <t>Monat</t>
  </si>
  <si>
    <t>Datum</t>
  </si>
  <si>
    <t>Uhrzeit</t>
  </si>
  <si>
    <t>Sehr geehrte Dachs Betreiber,</t>
  </si>
  <si>
    <t>kWh</t>
  </si>
  <si>
    <t>Betriebsstunden</t>
  </si>
  <si>
    <t>DACHS NeST</t>
  </si>
  <si>
    <t>Unterstützungstool zur Ermittlung der Kürzungsbeträge der KWK-Zuschläge bei negativen Strompreisen gemäß  § 7 Abs. 8 und § 15 Abs. 4.</t>
  </si>
  <si>
    <t>Hier eingeben:</t>
  </si>
  <si>
    <t xml:space="preserve">mit dem Einbau eines Dachses haben Sie nicht nur einen großen Beitrag zum Klimaschutz geleistet, sie tragen durch die dezentrale Erzeugung auch dazu bei, Netzausbau zu vermeiden und die Versorgungssicherheit zu erhöhen. Um das Zusammenspiel der einzelnen Stomerzeuger wie Wind, Photovoltaik und KWK zu verbessern, hat der Gesetzgeber Anreize geschaffen, um eine systemdienliche Fahrweise der  steuerbaren Erzeuger anzureizen. Hierzu gehört, gemäß § 7Abs. 8 bzw. § 15 Abs. 4 des KWKG 2016, dass bei einem Überangebot an Strom im Netz, welches sich durch negative Strombörsenpreise äußert, keine KWK-Zuschläge gezahlt werden. Die gekürzten Zeiten, werden jedoch nicht auf die vom BAFA zugesicherte Förderdauer angerechnet. Es kommt also nicht zu finanziellen Einbusen, sondern nur zu einer Verlagerung des Anspruchs auf die Folgejahre. </t>
  </si>
  <si>
    <t>Version 1.1</t>
  </si>
  <si>
    <t>Summe</t>
  </si>
  <si>
    <t>Stunden mit
 neg. Preisen (h)</t>
  </si>
  <si>
    <t>01.01.</t>
  </si>
  <si>
    <t>00:00 - 05:00 Uhr</t>
  </si>
  <si>
    <t>23:00 - 24:00 Uhr</t>
  </si>
  <si>
    <t>11.02.</t>
  </si>
  <si>
    <t>06:00 - 08:00</t>
  </si>
  <si>
    <t>12:00 - 15:00</t>
  </si>
  <si>
    <t>17.03.</t>
  </si>
  <si>
    <t>23:00 - 24:00</t>
  </si>
  <si>
    <t>01.05.</t>
  </si>
  <si>
    <t>13:00 - 15:00</t>
  </si>
  <si>
    <t>14:00 - 16:00</t>
  </si>
  <si>
    <t>13:00 - 16:00</t>
  </si>
  <si>
    <t>10:00 - 11:00</t>
  </si>
  <si>
    <t>08.12.</t>
  </si>
  <si>
    <t>03:00 - 04:00</t>
  </si>
  <si>
    <t>09.12.</t>
  </si>
  <si>
    <t>02:00 - 03:00</t>
  </si>
  <si>
    <t>Negative Stundenwerte 2019</t>
  </si>
  <si>
    <t>02.00 - 11.00 Uhr</t>
  </si>
  <si>
    <t>13:00 - 16:00 Uhr</t>
  </si>
  <si>
    <t>19:00 - 24:00 Uhr</t>
  </si>
  <si>
    <t>02.01.</t>
  </si>
  <si>
    <t>00:00 - 07:00 Uhr</t>
  </si>
  <si>
    <t>13.01.</t>
  </si>
  <si>
    <t>14:00 - 17:00 Uhr</t>
  </si>
  <si>
    <t>20:00 - 22:00 Uhr</t>
  </si>
  <si>
    <t>14.01.</t>
  </si>
  <si>
    <t xml:space="preserve">Kürzung </t>
  </si>
  <si>
    <t>03.03.</t>
  </si>
  <si>
    <t>04.03.</t>
  </si>
  <si>
    <t>00:00 - 05:00</t>
  </si>
  <si>
    <t>05.03.</t>
  </si>
  <si>
    <t>08.03.</t>
  </si>
  <si>
    <t>01:00 - 04:00</t>
  </si>
  <si>
    <t>09.03.</t>
  </si>
  <si>
    <t>06:00 - 07:00</t>
  </si>
  <si>
    <t>10.03.</t>
  </si>
  <si>
    <t>00:00 - 06:00</t>
  </si>
  <si>
    <t>13.03.</t>
  </si>
  <si>
    <t>00:00 - 02:00</t>
  </si>
  <si>
    <t>16.03.</t>
  </si>
  <si>
    <t>00:00 - 17:00</t>
  </si>
  <si>
    <t>22.04.</t>
  </si>
  <si>
    <t>10:00 - 19:00</t>
  </si>
  <si>
    <t>23.04.</t>
  </si>
  <si>
    <t>12.05.</t>
  </si>
  <si>
    <t>13:00 - 17:00</t>
  </si>
  <si>
    <t>26.05.</t>
  </si>
  <si>
    <t>02.06.</t>
  </si>
  <si>
    <t>08.06.</t>
  </si>
  <si>
    <t>00:00-19:00</t>
  </si>
  <si>
    <t>23.06.</t>
  </si>
  <si>
    <t>30.06.</t>
  </si>
  <si>
    <t>13:00-16:00</t>
  </si>
  <si>
    <t>14:00-16:00</t>
  </si>
  <si>
    <t>10.08.</t>
  </si>
  <si>
    <t>11.08.</t>
  </si>
  <si>
    <t>12:00-18:00</t>
  </si>
  <si>
    <t>10:00-15:00</t>
  </si>
  <si>
    <t>15.09.</t>
  </si>
  <si>
    <t>28.09.</t>
  </si>
  <si>
    <t>29.09.</t>
  </si>
  <si>
    <t>00:00-01:00</t>
  </si>
  <si>
    <t>13:00-17:00</t>
  </si>
  <si>
    <t>30.09.</t>
  </si>
  <si>
    <t>01:00-06:00</t>
  </si>
  <si>
    <t>12.10.</t>
  </si>
  <si>
    <t>14.10.</t>
  </si>
  <si>
    <t>00:00 - 01:00</t>
  </si>
  <si>
    <t>27.10.</t>
  </si>
  <si>
    <t>01:00 - 15:00</t>
  </si>
  <si>
    <t>15.12.</t>
  </si>
  <si>
    <t>06:00 - 09:00</t>
  </si>
  <si>
    <t>23.12.</t>
  </si>
  <si>
    <t>01:00 - 05:00</t>
  </si>
  <si>
    <t>24.12.</t>
  </si>
  <si>
    <t>01:00 - 07:00</t>
  </si>
  <si>
    <t>07.12.</t>
  </si>
  <si>
    <t>03:00 - 05:00</t>
  </si>
  <si>
    <t>09.02.</t>
  </si>
  <si>
    <t>13:00 -15:00</t>
  </si>
  <si>
    <t>Leistung Dachs</t>
  </si>
  <si>
    <t>kW</t>
  </si>
  <si>
    <t>Erzeugung</t>
  </si>
  <si>
    <t>%</t>
  </si>
  <si>
    <t>Einspeisung</t>
  </si>
  <si>
    <t>Erzeugung Strommenge inkWh</t>
  </si>
  <si>
    <t>Einspeisung Strommenge in kWh</t>
  </si>
  <si>
    <t>Hinweis</t>
  </si>
  <si>
    <t>Wenn Sie z.b einen Dachs betreiben der aufgrund der Wärmeerzeugung im Winter 24h betreiben wird, können Sie die vollen Stunden angeben.</t>
  </si>
  <si>
    <t>Im Sommerbetreib sollten Sie die Laufzeiten entsprechend anpassen.</t>
  </si>
  <si>
    <t xml:space="preserve">Der Anteil des Selbstverbrauch können Sie über die Eingabe ermitteln. </t>
  </si>
  <si>
    <t>Diese  Tabelle dient nur zur Unterstützung der zu ermittelnden Laufzeiten bei negativen Strompreisen</t>
  </si>
  <si>
    <t>02:00 - 04:00</t>
  </si>
  <si>
    <t>01:00 - 02:00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</si>
</sst>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h:mm;@"/>
    <numFmt numFmtId="165" formatCode="#,##0_ ;\-#,##0\ "/>
  </numFmts>
  <fonts count="8" x14ac:knownFonts="1">
    <font>
      <sz val="11"/>
      <color theme="1"/>
      <name val="Calibri"/>
      <family val="2"/>
      <scheme val="minor"/>
    </font>
    <font>
      <sz val="14"/>
      <color theme="1"/>
      <name val="Calibri"/>
      <family val="2"/>
      <scheme val="minor"/>
    </font>
    <font>
      <sz val="22"/>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sz val="11"/>
      <color theme="9" tint="-0.499984740745262"/>
      <name val="Calibri"/>
      <family val="2"/>
      <scheme val="minor"/>
    </font>
    <font>
      <sz val="8"/>
      <name val="Calibri"/>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7"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2">
    <xf numFmtId="0" fontId="0" fillId="0" borderId="0"/>
    <xf numFmtId="44" fontId="3" fillId="0" borderId="0" applyFont="0" applyFill="0" applyBorder="0" applyAlignment="0" applyProtection="0"/>
  </cellStyleXfs>
  <cellXfs count="63">
    <xf numFmtId="0" fontId="0" fillId="0" borderId="0" xfId="0"/>
    <xf numFmtId="0" fontId="0" fillId="0" borderId="1" xfId="0" applyBorder="1" applyAlignment="1">
      <alignment horizontal="center"/>
    </xf>
    <xf numFmtId="14" fontId="0" fillId="2" borderId="5" xfId="0" applyNumberFormat="1" applyFill="1" applyBorder="1" applyAlignment="1">
      <alignment horizontal="center"/>
    </xf>
    <xf numFmtId="14" fontId="0" fillId="3" borderId="5" xfId="0" applyNumberFormat="1" applyFill="1" applyBorder="1" applyAlignment="1">
      <alignment horizontal="center"/>
    </xf>
    <xf numFmtId="0" fontId="0" fillId="2" borderId="5" xfId="0" applyFill="1" applyBorder="1" applyAlignment="1">
      <alignment horizontal="center"/>
    </xf>
    <xf numFmtId="0" fontId="0" fillId="3" borderId="5" xfId="0" applyFill="1" applyBorder="1" applyAlignment="1">
      <alignment horizontal="center"/>
    </xf>
    <xf numFmtId="0" fontId="2" fillId="0" borderId="0" xfId="0" applyFont="1"/>
    <xf numFmtId="0" fontId="0" fillId="4" borderId="0" xfId="0" applyFill="1" applyBorder="1" applyAlignment="1">
      <alignment horizontal="center"/>
    </xf>
    <xf numFmtId="0" fontId="0" fillId="5" borderId="8" xfId="0" applyFill="1" applyBorder="1"/>
    <xf numFmtId="0" fontId="0" fillId="4" borderId="0" xfId="0" applyFill="1" applyBorder="1" applyAlignment="1">
      <alignment horizontal="center" vertical="center"/>
    </xf>
    <xf numFmtId="14" fontId="0" fillId="4" borderId="0" xfId="0" applyNumberFormat="1" applyFill="1" applyBorder="1" applyAlignment="1">
      <alignment horizontal="center"/>
    </xf>
    <xf numFmtId="44" fontId="0" fillId="4" borderId="0" xfId="1" applyFont="1" applyFill="1" applyBorder="1" applyAlignment="1">
      <alignment horizontal="center"/>
    </xf>
    <xf numFmtId="0" fontId="0" fillId="0" borderId="0" xfId="0" applyFill="1"/>
    <xf numFmtId="0" fontId="1" fillId="0" borderId="15" xfId="0" applyFont="1" applyBorder="1" applyAlignment="1"/>
    <xf numFmtId="0" fontId="1" fillId="0" borderId="16" xfId="0" applyFont="1" applyBorder="1" applyAlignment="1"/>
    <xf numFmtId="2" fontId="0" fillId="0" borderId="0" xfId="0" applyNumberFormat="1"/>
    <xf numFmtId="0" fontId="0" fillId="6" borderId="7" xfId="0" applyFill="1" applyBorder="1"/>
    <xf numFmtId="44" fontId="0" fillId="0" borderId="0" xfId="0" applyNumberFormat="1"/>
    <xf numFmtId="0" fontId="0" fillId="4" borderId="1" xfId="0" applyFill="1" applyBorder="1" applyAlignment="1">
      <alignment wrapText="1"/>
    </xf>
    <xf numFmtId="0" fontId="5" fillId="0" borderId="0" xfId="0" applyFont="1"/>
    <xf numFmtId="0" fontId="6" fillId="4" borderId="0" xfId="0" applyFont="1" applyFill="1"/>
    <xf numFmtId="2" fontId="6" fillId="0" borderId="0" xfId="0" applyNumberFormat="1" applyFont="1"/>
    <xf numFmtId="0" fontId="6" fillId="0" borderId="0" xfId="0" applyFont="1"/>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0" fontId="0" fillId="2" borderId="3" xfId="0" applyFill="1" applyBorder="1" applyAlignment="1">
      <alignment horizontal="center" vertical="center"/>
    </xf>
    <xf numFmtId="0" fontId="0" fillId="2" borderId="2" xfId="0" applyFill="1" applyBorder="1" applyAlignment="1">
      <alignment vertical="center"/>
    </xf>
    <xf numFmtId="0" fontId="0" fillId="2" borderId="4"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4" xfId="0" applyFill="1" applyBorder="1" applyAlignment="1">
      <alignment vertical="center"/>
    </xf>
    <xf numFmtId="0" fontId="0" fillId="2" borderId="3" xfId="0" applyFill="1" applyBorder="1" applyAlignment="1">
      <alignment vertical="center"/>
    </xf>
    <xf numFmtId="16" fontId="0" fillId="3" borderId="5" xfId="0" applyNumberFormat="1" applyFill="1" applyBorder="1" applyAlignment="1">
      <alignment horizontal="center"/>
    </xf>
    <xf numFmtId="0" fontId="0" fillId="6" borderId="19" xfId="0" applyFill="1" applyBorder="1" applyAlignment="1">
      <alignment horizontal="center" wrapText="1"/>
    </xf>
    <xf numFmtId="2" fontId="0" fillId="6" borderId="21" xfId="0" applyNumberFormat="1" applyFill="1" applyBorder="1" applyAlignment="1">
      <alignment wrapText="1"/>
    </xf>
    <xf numFmtId="0" fontId="0" fillId="4" borderId="0" xfId="0" applyFill="1" applyBorder="1"/>
    <xf numFmtId="0" fontId="0" fillId="5" borderId="20" xfId="0" applyFill="1" applyBorder="1"/>
    <xf numFmtId="2" fontId="0" fillId="6" borderId="11" xfId="1" applyNumberFormat="1" applyFont="1" applyFill="1" applyBorder="1"/>
    <xf numFmtId="2" fontId="0" fillId="6" borderId="10" xfId="1" applyNumberFormat="1" applyFont="1" applyFill="1" applyBorder="1"/>
    <xf numFmtId="2" fontId="0" fillId="7" borderId="22" xfId="1" applyNumberFormat="1" applyFont="1" applyFill="1" applyBorder="1"/>
    <xf numFmtId="165" fontId="4" fillId="4" borderId="20" xfId="1" applyNumberFormat="1" applyFont="1" applyFill="1" applyBorder="1" applyAlignment="1">
      <alignment horizontal="center"/>
    </xf>
    <xf numFmtId="2" fontId="4" fillId="0" borderId="18" xfId="0" applyNumberFormat="1" applyFont="1" applyBorder="1"/>
    <xf numFmtId="2" fontId="4" fillId="0" borderId="20" xfId="0" applyNumberFormat="1" applyFont="1" applyBorder="1"/>
    <xf numFmtId="0" fontId="0" fillId="7" borderId="2" xfId="0" applyFill="1" applyBorder="1" applyAlignment="1">
      <alignment wrapText="1"/>
    </xf>
    <xf numFmtId="2" fontId="0" fillId="7" borderId="23" xfId="1" applyNumberFormat="1" applyFont="1" applyFill="1" applyBorder="1"/>
    <xf numFmtId="2" fontId="0" fillId="7" borderId="19" xfId="1" applyNumberFormat="1" applyFont="1" applyFill="1" applyBorder="1"/>
    <xf numFmtId="2" fontId="0" fillId="7" borderId="7" xfId="1" applyNumberFormat="1" applyFont="1" applyFill="1" applyBorder="1"/>
    <xf numFmtId="44" fontId="0" fillId="6" borderId="12" xfId="1" applyFont="1" applyFill="1" applyBorder="1"/>
    <xf numFmtId="44" fontId="0" fillId="6" borderId="14" xfId="1" applyFont="1" applyFill="1" applyBorder="1"/>
    <xf numFmtId="44" fontId="0" fillId="7" borderId="12" xfId="1" applyFont="1" applyFill="1" applyBorder="1"/>
    <xf numFmtId="44" fontId="0" fillId="7" borderId="14" xfId="1" applyFont="1" applyFill="1" applyBorder="1"/>
    <xf numFmtId="0" fontId="4" fillId="0" borderId="0" xfId="0" applyFont="1"/>
    <xf numFmtId="0" fontId="0" fillId="0" borderId="0" xfId="0" applyBorder="1"/>
    <xf numFmtId="0" fontId="0" fillId="0" borderId="6" xfId="0" applyFill="1" applyBorder="1"/>
    <xf numFmtId="1" fontId="0" fillId="0" borderId="0" xfId="0" applyNumberFormat="1" applyAlignment="1">
      <alignment horizontal="right" indent="3"/>
    </xf>
    <xf numFmtId="0" fontId="4" fillId="0" borderId="0" xfId="0" applyFont="1" applyBorder="1"/>
    <xf numFmtId="0" fontId="0" fillId="6" borderId="9" xfId="0" applyFill="1" applyBorder="1" applyAlignment="1">
      <alignment horizontal="center"/>
    </xf>
    <xf numFmtId="0" fontId="0" fillId="6" borderId="11" xfId="0" applyFill="1" applyBorder="1" applyAlignment="1">
      <alignment horizontal="center"/>
    </xf>
    <xf numFmtId="0" fontId="0" fillId="6" borderId="13" xfId="0" applyFill="1" applyBorder="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4" borderId="17" xfId="0" applyFill="1" applyBorder="1" applyAlignment="1">
      <alignment horizontal="center" wrapText="1"/>
    </xf>
    <xf numFmtId="0" fontId="0" fillId="4" borderId="18" xfId="0" applyFill="1" applyBorder="1" applyAlignment="1">
      <alignment horizont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0"/>
  <sheetViews>
    <sheetView tabSelected="1" zoomScale="85" zoomScaleNormal="85" workbookViewId="0">
      <selection activeCell="G34" sqref="G34"/>
    </sheetView>
  </sheetViews>
  <sheetFormatPr baseColWidth="10" defaultRowHeight="15" x14ac:dyDescent="0.25"/>
  <cols>
    <col min="1" max="1" width="15.42578125" customWidth="1"/>
    <col min="2" max="2" width="22.42578125" bestFit="1" customWidth="1"/>
    <col min="3" max="3" width="15.28515625" bestFit="1" customWidth="1"/>
    <col min="4" max="4" width="16.5703125" customWidth="1"/>
    <col min="5" max="5" width="19" bestFit="1" customWidth="1"/>
    <col min="6" max="6" width="21.85546875" customWidth="1"/>
    <col min="7" max="7" width="14.42578125" customWidth="1"/>
    <col min="8" max="8" width="8.140625" customWidth="1"/>
    <col min="9" max="9" width="20.5703125" style="15" customWidth="1"/>
    <col min="10" max="10" width="18.5703125" customWidth="1"/>
  </cols>
  <sheetData>
    <row r="1" spans="1:9" ht="28.5" x14ac:dyDescent="0.45">
      <c r="A1" s="6" t="s">
        <v>18</v>
      </c>
      <c r="C1" t="s">
        <v>22</v>
      </c>
    </row>
    <row r="2" spans="1:9" x14ac:dyDescent="0.25">
      <c r="A2" t="s">
        <v>19</v>
      </c>
    </row>
    <row r="5" spans="1:9" x14ac:dyDescent="0.25">
      <c r="A5" t="s">
        <v>15</v>
      </c>
    </row>
    <row r="6" spans="1:9" ht="148.5" customHeight="1" x14ac:dyDescent="0.25">
      <c r="A6" s="60" t="s">
        <v>21</v>
      </c>
      <c r="B6" s="60"/>
      <c r="C6" s="60"/>
      <c r="D6" s="60"/>
      <c r="E6" s="60"/>
    </row>
    <row r="7" spans="1:9" ht="35.25" customHeight="1" thickBot="1" x14ac:dyDescent="0.3">
      <c r="A7" s="12"/>
      <c r="B7" s="12"/>
      <c r="C7" s="12"/>
      <c r="D7" s="12"/>
      <c r="E7" s="12"/>
    </row>
    <row r="8" spans="1:9" ht="15.75" thickBot="1" x14ac:dyDescent="0.3">
      <c r="B8" s="53" t="s">
        <v>20</v>
      </c>
    </row>
    <row r="9" spans="1:9" ht="15.75" thickBot="1" x14ac:dyDescent="0.3">
      <c r="A9" t="s">
        <v>106</v>
      </c>
      <c r="B9" s="36">
        <v>5.5</v>
      </c>
      <c r="C9" t="s">
        <v>107</v>
      </c>
    </row>
    <row r="10" spans="1:9" ht="15.75" thickBot="1" x14ac:dyDescent="0.3">
      <c r="B10" s="35"/>
      <c r="C10" t="s">
        <v>16</v>
      </c>
      <c r="D10" s="51" t="s">
        <v>17</v>
      </c>
    </row>
    <row r="11" spans="1:9" ht="15.75" thickBot="1" x14ac:dyDescent="0.3">
      <c r="A11" t="s">
        <v>110</v>
      </c>
      <c r="B11" s="36">
        <v>13500</v>
      </c>
      <c r="C11" t="s">
        <v>16</v>
      </c>
      <c r="D11" s="54">
        <f>(B12/B9)</f>
        <v>4932.181818181818</v>
      </c>
    </row>
    <row r="12" spans="1:9" ht="15.75" thickBot="1" x14ac:dyDescent="0.3">
      <c r="A12" t="s">
        <v>108</v>
      </c>
      <c r="B12" s="8">
        <v>27127</v>
      </c>
      <c r="C12" t="s">
        <v>16</v>
      </c>
    </row>
    <row r="14" spans="1:9" x14ac:dyDescent="0.25">
      <c r="A14" t="s">
        <v>110</v>
      </c>
      <c r="B14">
        <f>SUM(B11/B12)</f>
        <v>0.49765915877170347</v>
      </c>
      <c r="C14" t="s">
        <v>109</v>
      </c>
    </row>
    <row r="15" spans="1:9" ht="30.75" customHeight="1" thickBot="1" x14ac:dyDescent="0.3">
      <c r="F15" s="15"/>
      <c r="I15"/>
    </row>
    <row r="16" spans="1:9" ht="66.75" customHeight="1" thickBot="1" x14ac:dyDescent="0.35">
      <c r="A16" s="13" t="s">
        <v>42</v>
      </c>
      <c r="B16" s="14"/>
      <c r="C16" s="14"/>
      <c r="D16" s="61"/>
      <c r="E16" s="62"/>
      <c r="F16" s="18"/>
      <c r="I16"/>
    </row>
    <row r="17" spans="1:9" ht="30.75" thickBot="1" x14ac:dyDescent="0.3">
      <c r="A17" s="1" t="s">
        <v>12</v>
      </c>
      <c r="B17" s="1" t="s">
        <v>13</v>
      </c>
      <c r="C17" s="1" t="s">
        <v>14</v>
      </c>
      <c r="D17" s="33" t="s">
        <v>24</v>
      </c>
      <c r="E17" s="34" t="s">
        <v>111</v>
      </c>
      <c r="F17" s="43" t="s">
        <v>112</v>
      </c>
      <c r="I17"/>
    </row>
    <row r="18" spans="1:9" x14ac:dyDescent="0.25">
      <c r="A18" s="26" t="s">
        <v>0</v>
      </c>
      <c r="B18" s="2" t="s">
        <v>25</v>
      </c>
      <c r="C18" s="23" t="s">
        <v>43</v>
      </c>
      <c r="D18" s="16">
        <v>9</v>
      </c>
      <c r="E18" s="37">
        <f>SUM(D18*B9)</f>
        <v>49.5</v>
      </c>
      <c r="F18" s="44">
        <f>SUM(E18*B14)</f>
        <v>24.634128359199323</v>
      </c>
      <c r="I18"/>
    </row>
    <row r="19" spans="1:9" x14ac:dyDescent="0.25">
      <c r="A19" s="31"/>
      <c r="B19" s="2" t="s">
        <v>25</v>
      </c>
      <c r="C19" s="23" t="s">
        <v>44</v>
      </c>
      <c r="D19" s="16">
        <v>3</v>
      </c>
      <c r="E19" s="37">
        <f>SUM(D19*B9)</f>
        <v>16.5</v>
      </c>
      <c r="F19" s="45">
        <f>SUM(E19*B14)</f>
        <v>8.2113761197331065</v>
      </c>
      <c r="I19"/>
    </row>
    <row r="20" spans="1:9" x14ac:dyDescent="0.25">
      <c r="A20" s="31"/>
      <c r="B20" s="2" t="s">
        <v>25</v>
      </c>
      <c r="C20" s="23" t="s">
        <v>45</v>
      </c>
      <c r="D20" s="16">
        <v>5</v>
      </c>
      <c r="E20" s="37">
        <f>SUM(D20*B9)</f>
        <v>27.5</v>
      </c>
      <c r="F20" s="45">
        <f>SUM(E20*B14)</f>
        <v>13.685626866221845</v>
      </c>
      <c r="I20"/>
    </row>
    <row r="21" spans="1:9" x14ac:dyDescent="0.25">
      <c r="A21" s="25"/>
      <c r="B21" s="2" t="s">
        <v>46</v>
      </c>
      <c r="C21" s="23" t="s">
        <v>47</v>
      </c>
      <c r="D21" s="16">
        <v>7</v>
      </c>
      <c r="E21" s="37">
        <f>SUM(D21*B9)</f>
        <v>38.5</v>
      </c>
      <c r="F21" s="45">
        <f>SUM(E21*B14)</f>
        <v>19.159877612710584</v>
      </c>
      <c r="I21"/>
    </row>
    <row r="22" spans="1:9" x14ac:dyDescent="0.25">
      <c r="A22" s="25"/>
      <c r="B22" s="2" t="s">
        <v>48</v>
      </c>
      <c r="C22" s="23" t="s">
        <v>49</v>
      </c>
      <c r="D22" s="16">
        <v>3</v>
      </c>
      <c r="E22" s="37">
        <f>SUM(D22*B9)</f>
        <v>16.5</v>
      </c>
      <c r="F22" s="45">
        <f>SUM(E22*B14)</f>
        <v>8.2113761197331065</v>
      </c>
      <c r="I22"/>
    </row>
    <row r="23" spans="1:9" x14ac:dyDescent="0.25">
      <c r="A23" s="25"/>
      <c r="B23" s="2" t="s">
        <v>48</v>
      </c>
      <c r="C23" s="23" t="s">
        <v>50</v>
      </c>
      <c r="D23" s="16">
        <v>2</v>
      </c>
      <c r="E23" s="37">
        <f>SUM(D23*B9)</f>
        <v>11</v>
      </c>
      <c r="F23" s="45">
        <f>SUM(E23*B14)</f>
        <v>5.474250746488738</v>
      </c>
      <c r="I23"/>
    </row>
    <row r="24" spans="1:9" x14ac:dyDescent="0.25">
      <c r="A24" s="25"/>
      <c r="B24" s="2" t="s">
        <v>48</v>
      </c>
      <c r="C24" s="23" t="s">
        <v>27</v>
      </c>
      <c r="D24" s="16">
        <v>1</v>
      </c>
      <c r="E24" s="37">
        <f>SUM(D24*B9)</f>
        <v>5.5</v>
      </c>
      <c r="F24" s="45">
        <f>SUM(E24*B14)</f>
        <v>2.737125373244369</v>
      </c>
      <c r="I24"/>
    </row>
    <row r="25" spans="1:9" x14ac:dyDescent="0.25">
      <c r="A25" s="25"/>
      <c r="B25" s="2" t="s">
        <v>51</v>
      </c>
      <c r="C25" s="23" t="s">
        <v>26</v>
      </c>
      <c r="D25" s="16">
        <v>5</v>
      </c>
      <c r="E25" s="37">
        <f>SUM(D25*B9)</f>
        <v>27.5</v>
      </c>
      <c r="F25" s="45">
        <f>SUM(E25*B14)</f>
        <v>13.685626866221845</v>
      </c>
      <c r="I25"/>
    </row>
    <row r="26" spans="1:9" x14ac:dyDescent="0.25">
      <c r="A26" s="25"/>
      <c r="B26" s="2"/>
      <c r="C26" s="23"/>
      <c r="D26" s="16"/>
      <c r="E26" s="37"/>
      <c r="F26" s="45">
        <f>SUM(E26*B14)</f>
        <v>0</v>
      </c>
      <c r="I26"/>
    </row>
    <row r="27" spans="1:9" x14ac:dyDescent="0.25">
      <c r="A27" s="28" t="s">
        <v>1</v>
      </c>
      <c r="B27" s="3" t="s">
        <v>104</v>
      </c>
      <c r="C27" s="24" t="s">
        <v>118</v>
      </c>
      <c r="D27" s="16">
        <v>2</v>
      </c>
      <c r="E27" s="37">
        <f>SUM(D27*B9)</f>
        <v>11</v>
      </c>
      <c r="F27" s="45">
        <f>SUM(E27*B14)</f>
        <v>5.474250746488738</v>
      </c>
      <c r="I27"/>
    </row>
    <row r="28" spans="1:9" x14ac:dyDescent="0.25">
      <c r="A28" s="29"/>
      <c r="B28" s="3" t="s">
        <v>104</v>
      </c>
      <c r="C28" s="24" t="s">
        <v>34</v>
      </c>
      <c r="D28" s="16">
        <v>2</v>
      </c>
      <c r="E28" s="37">
        <f>SUM(D28*B9)</f>
        <v>11</v>
      </c>
      <c r="F28" s="45">
        <f>SUM(E28*B14)</f>
        <v>5.474250746488738</v>
      </c>
      <c r="I28"/>
    </row>
    <row r="29" spans="1:9" x14ac:dyDescent="0.25">
      <c r="A29" s="29"/>
      <c r="B29" s="3" t="s">
        <v>28</v>
      </c>
      <c r="C29" s="24" t="s">
        <v>55</v>
      </c>
      <c r="D29" s="16">
        <v>5</v>
      </c>
      <c r="E29" s="37">
        <f>SUM(D29*B9)</f>
        <v>27.5</v>
      </c>
      <c r="F29" s="45">
        <f>SUM(E29*B14)</f>
        <v>13.685626866221845</v>
      </c>
      <c r="I29"/>
    </row>
    <row r="30" spans="1:9" x14ac:dyDescent="0.25">
      <c r="A30" s="26" t="s">
        <v>2</v>
      </c>
      <c r="B30" s="4" t="s">
        <v>53</v>
      </c>
      <c r="C30" s="23" t="s">
        <v>29</v>
      </c>
      <c r="D30" s="16">
        <v>2</v>
      </c>
      <c r="E30" s="37">
        <f>SUM(D30*B9)</f>
        <v>11</v>
      </c>
      <c r="F30" s="45">
        <f>SUM(E30*B14)</f>
        <v>5.474250746488738</v>
      </c>
      <c r="I30"/>
    </row>
    <row r="31" spans="1:9" x14ac:dyDescent="0.25">
      <c r="A31" s="31"/>
      <c r="B31" s="4" t="s">
        <v>54</v>
      </c>
      <c r="C31" s="23" t="s">
        <v>55</v>
      </c>
      <c r="D31" s="16">
        <v>5</v>
      </c>
      <c r="E31" s="37">
        <f>SUM(D31*B9)</f>
        <v>27.5</v>
      </c>
      <c r="F31" s="45">
        <f>SUM(E31*B14)</f>
        <v>13.685626866221845</v>
      </c>
      <c r="I31"/>
    </row>
    <row r="32" spans="1:9" x14ac:dyDescent="0.25">
      <c r="A32" s="31"/>
      <c r="B32" s="4" t="s">
        <v>54</v>
      </c>
      <c r="C32" s="23" t="s">
        <v>32</v>
      </c>
      <c r="D32" s="16">
        <v>1</v>
      </c>
      <c r="E32" s="37">
        <f>SUM(D32*B9)</f>
        <v>5.5</v>
      </c>
      <c r="F32" s="45">
        <f>SUM(E32*B14)</f>
        <v>2.737125373244369</v>
      </c>
      <c r="I32"/>
    </row>
    <row r="33" spans="1:9" x14ac:dyDescent="0.25">
      <c r="A33" s="31"/>
      <c r="B33" s="4" t="s">
        <v>56</v>
      </c>
      <c r="C33" s="23" t="s">
        <v>55</v>
      </c>
      <c r="D33" s="16">
        <v>5</v>
      </c>
      <c r="E33" s="37">
        <f>SUM(D33*B9)</f>
        <v>27.5</v>
      </c>
      <c r="F33" s="45">
        <f>SUM(E33*B14)</f>
        <v>13.685626866221845</v>
      </c>
      <c r="I33"/>
    </row>
    <row r="34" spans="1:9" x14ac:dyDescent="0.25">
      <c r="A34" s="31"/>
      <c r="B34" s="4" t="s">
        <v>57</v>
      </c>
      <c r="C34" s="23" t="s">
        <v>58</v>
      </c>
      <c r="D34" s="16">
        <v>3</v>
      </c>
      <c r="E34" s="37">
        <f>SUM(D34*B9)</f>
        <v>16.5</v>
      </c>
      <c r="F34" s="45">
        <f>SUM(E34*B14)</f>
        <v>8.2113761197331065</v>
      </c>
      <c r="I34"/>
    </row>
    <row r="35" spans="1:9" x14ac:dyDescent="0.25">
      <c r="A35" s="31"/>
      <c r="B35" s="4" t="s">
        <v>59</v>
      </c>
      <c r="C35" s="23" t="s">
        <v>60</v>
      </c>
      <c r="D35" s="16">
        <v>1</v>
      </c>
      <c r="E35" s="37">
        <f>SUM(D35*B9)</f>
        <v>5.5</v>
      </c>
      <c r="F35" s="45">
        <f>SUM(E35*B14)</f>
        <v>2.737125373244369</v>
      </c>
      <c r="I35"/>
    </row>
    <row r="36" spans="1:9" x14ac:dyDescent="0.25">
      <c r="A36" s="31"/>
      <c r="B36" s="4" t="s">
        <v>59</v>
      </c>
      <c r="C36" s="23" t="s">
        <v>35</v>
      </c>
      <c r="D36" s="16">
        <v>2</v>
      </c>
      <c r="E36" s="37">
        <f>SUM(D36*B9)</f>
        <v>11</v>
      </c>
      <c r="F36" s="45">
        <f>SUM(E36*B14)</f>
        <v>5.474250746488738</v>
      </c>
      <c r="I36"/>
    </row>
    <row r="37" spans="1:9" x14ac:dyDescent="0.25">
      <c r="A37" s="31"/>
      <c r="B37" s="4" t="s">
        <v>61</v>
      </c>
      <c r="C37" s="23" t="s">
        <v>62</v>
      </c>
      <c r="D37" s="16">
        <v>6</v>
      </c>
      <c r="E37" s="37">
        <f>SUM(D37*B9)</f>
        <v>33</v>
      </c>
      <c r="F37" s="45">
        <f>SUM(E37*B14)</f>
        <v>16.422752239466213</v>
      </c>
      <c r="I37"/>
    </row>
    <row r="38" spans="1:9" x14ac:dyDescent="0.25">
      <c r="A38" s="31"/>
      <c r="B38" s="4" t="s">
        <v>63</v>
      </c>
      <c r="C38" s="23" t="s">
        <v>41</v>
      </c>
      <c r="D38" s="16">
        <v>1</v>
      </c>
      <c r="E38" s="37">
        <f>SUM(D38*B9)</f>
        <v>5.5</v>
      </c>
      <c r="F38" s="45">
        <f>SUM(E38*B14)</f>
        <v>2.737125373244369</v>
      </c>
      <c r="I38"/>
    </row>
    <row r="39" spans="1:9" x14ac:dyDescent="0.25">
      <c r="A39" s="31"/>
      <c r="B39" s="4" t="s">
        <v>65</v>
      </c>
      <c r="C39" s="23" t="s">
        <v>64</v>
      </c>
      <c r="D39" s="16">
        <v>2</v>
      </c>
      <c r="E39" s="37">
        <f>SUM(D39*B9)</f>
        <v>11</v>
      </c>
      <c r="F39" s="45">
        <f>SUM(E39*B14)</f>
        <v>5.474250746488738</v>
      </c>
      <c r="I39"/>
    </row>
    <row r="40" spans="1:9" x14ac:dyDescent="0.25">
      <c r="A40" s="31"/>
      <c r="B40" s="4" t="s">
        <v>65</v>
      </c>
      <c r="C40" s="23" t="s">
        <v>39</v>
      </c>
      <c r="D40" s="16">
        <v>1</v>
      </c>
      <c r="E40" s="37">
        <f>SUM(D40*B9)</f>
        <v>5.5</v>
      </c>
      <c r="F40" s="45">
        <f>SUM(E40*B14)</f>
        <v>2.737125373244369</v>
      </c>
      <c r="I40"/>
    </row>
    <row r="41" spans="1:9" x14ac:dyDescent="0.25">
      <c r="A41" s="27"/>
      <c r="B41" s="4" t="s">
        <v>31</v>
      </c>
      <c r="C41" s="23" t="s">
        <v>66</v>
      </c>
      <c r="D41" s="16">
        <v>17</v>
      </c>
      <c r="E41" s="37">
        <f>SUM(D41*B9)</f>
        <v>93.5</v>
      </c>
      <c r="F41" s="45">
        <f>SUM(E41*B14)</f>
        <v>46.531131345154272</v>
      </c>
      <c r="I41"/>
    </row>
    <row r="42" spans="1:9" x14ac:dyDescent="0.25">
      <c r="A42" s="28" t="s">
        <v>3</v>
      </c>
      <c r="B42" s="3" t="s">
        <v>67</v>
      </c>
      <c r="C42" s="24" t="s">
        <v>68</v>
      </c>
      <c r="D42" s="16">
        <v>9</v>
      </c>
      <c r="E42" s="37">
        <f>SUM(D42*B9)</f>
        <v>49.5</v>
      </c>
      <c r="F42" s="45">
        <f>SUM(E42*B14)</f>
        <v>24.634128359199323</v>
      </c>
      <c r="I42"/>
    </row>
    <row r="43" spans="1:9" x14ac:dyDescent="0.25">
      <c r="A43" s="29"/>
      <c r="B43" s="3" t="s">
        <v>67</v>
      </c>
      <c r="C43" s="24" t="s">
        <v>32</v>
      </c>
      <c r="D43" s="16">
        <v>1</v>
      </c>
      <c r="E43" s="37">
        <f>SUM(D43*B9)</f>
        <v>5.5</v>
      </c>
      <c r="F43" s="45">
        <f>SUM(E43*B14)</f>
        <v>2.737125373244369</v>
      </c>
      <c r="I43"/>
    </row>
    <row r="44" spans="1:9" x14ac:dyDescent="0.25">
      <c r="A44" s="29"/>
      <c r="B44" s="3" t="s">
        <v>69</v>
      </c>
      <c r="C44" s="24" t="s">
        <v>55</v>
      </c>
      <c r="D44" s="16">
        <v>5</v>
      </c>
      <c r="E44" s="37">
        <f>SUM(D44*B9)</f>
        <v>27.5</v>
      </c>
      <c r="F44" s="45">
        <f>SUM(E44*B14)</f>
        <v>13.685626866221845</v>
      </c>
      <c r="I44"/>
    </row>
    <row r="45" spans="1:9" x14ac:dyDescent="0.25">
      <c r="A45" s="30"/>
      <c r="B45" s="3" t="s">
        <v>69</v>
      </c>
      <c r="C45" s="24" t="s">
        <v>30</v>
      </c>
      <c r="D45" s="16">
        <v>3</v>
      </c>
      <c r="E45" s="37">
        <f>SUM(D45*B9)</f>
        <v>16.5</v>
      </c>
      <c r="F45" s="45">
        <f>SUM(E45*B14)</f>
        <v>8.2113761197331065</v>
      </c>
      <c r="I45"/>
    </row>
    <row r="46" spans="1:9" x14ac:dyDescent="0.25">
      <c r="A46" s="26" t="s">
        <v>4</v>
      </c>
      <c r="B46" s="2" t="s">
        <v>33</v>
      </c>
      <c r="C46" s="23" t="s">
        <v>35</v>
      </c>
      <c r="D46" s="16">
        <v>2</v>
      </c>
      <c r="E46" s="37">
        <f>SUM(D46*B9)</f>
        <v>11</v>
      </c>
      <c r="F46" s="45">
        <f>SUM(E46*B14)</f>
        <v>5.474250746488738</v>
      </c>
      <c r="I46"/>
    </row>
    <row r="47" spans="1:9" x14ac:dyDescent="0.25">
      <c r="A47" s="31"/>
      <c r="B47" s="2" t="s">
        <v>70</v>
      </c>
      <c r="C47" s="23" t="s">
        <v>71</v>
      </c>
      <c r="D47" s="16">
        <v>4</v>
      </c>
      <c r="E47" s="37">
        <f>SUM(D47*B9)</f>
        <v>22</v>
      </c>
      <c r="F47" s="45">
        <f>SUM(E47*B14)</f>
        <v>10.948501492977476</v>
      </c>
      <c r="I47"/>
    </row>
    <row r="48" spans="1:9" x14ac:dyDescent="0.25">
      <c r="A48" s="31"/>
      <c r="B48" s="2" t="s">
        <v>72</v>
      </c>
      <c r="C48" s="23" t="s">
        <v>36</v>
      </c>
      <c r="D48" s="16">
        <v>3</v>
      </c>
      <c r="E48" s="37">
        <f>SUM(D48*B9)</f>
        <v>16.5</v>
      </c>
      <c r="F48" s="45">
        <f>SUM(E48*B14)</f>
        <v>8.2113761197331065</v>
      </c>
      <c r="I48"/>
    </row>
    <row r="49" spans="1:9" x14ac:dyDescent="0.25">
      <c r="A49" s="31"/>
      <c r="B49" s="2"/>
      <c r="C49" s="23"/>
      <c r="D49" s="16"/>
      <c r="E49" s="37">
        <f>SUM(D49*B9)</f>
        <v>0</v>
      </c>
      <c r="F49" s="45">
        <f>SUM(E49*B14)</f>
        <v>0</v>
      </c>
      <c r="I49"/>
    </row>
    <row r="50" spans="1:9" x14ac:dyDescent="0.25">
      <c r="A50" s="28" t="s">
        <v>5</v>
      </c>
      <c r="B50" s="5" t="s">
        <v>73</v>
      </c>
      <c r="C50" s="24" t="s">
        <v>79</v>
      </c>
      <c r="D50" s="16">
        <v>2</v>
      </c>
      <c r="E50" s="37">
        <f>SUM(D50*B9)</f>
        <v>11</v>
      </c>
      <c r="F50" s="45">
        <f>SUM(E50*B14)</f>
        <v>5.474250746488738</v>
      </c>
      <c r="I50"/>
    </row>
    <row r="51" spans="1:9" x14ac:dyDescent="0.25">
      <c r="A51" s="29"/>
      <c r="B51" s="5" t="s">
        <v>74</v>
      </c>
      <c r="C51" s="24" t="s">
        <v>75</v>
      </c>
      <c r="D51" s="16">
        <v>19</v>
      </c>
      <c r="E51" s="37">
        <f>SUM(D51*B9)</f>
        <v>104.5</v>
      </c>
      <c r="F51" s="45">
        <f>SUM(E51*B14)</f>
        <v>52.005382091643014</v>
      </c>
      <c r="I51"/>
    </row>
    <row r="52" spans="1:9" x14ac:dyDescent="0.25">
      <c r="A52" s="29"/>
      <c r="B52" s="5" t="s">
        <v>76</v>
      </c>
      <c r="C52" s="24" t="s">
        <v>79</v>
      </c>
      <c r="D52" s="16">
        <v>2</v>
      </c>
      <c r="E52" s="37">
        <f>SUM(D52*B9)</f>
        <v>11</v>
      </c>
      <c r="F52" s="45">
        <f>SUM(E52*B14)</f>
        <v>5.474250746488738</v>
      </c>
      <c r="I52"/>
    </row>
    <row r="53" spans="1:9" x14ac:dyDescent="0.25">
      <c r="A53" s="30"/>
      <c r="B53" s="5" t="s">
        <v>77</v>
      </c>
      <c r="C53" s="24" t="s">
        <v>78</v>
      </c>
      <c r="D53" s="16">
        <v>3</v>
      </c>
      <c r="E53" s="37">
        <f>SUM(D53*B9)</f>
        <v>16.5</v>
      </c>
      <c r="F53" s="45">
        <f>SUM(E53*B14)</f>
        <v>8.2113761197331065</v>
      </c>
      <c r="I53"/>
    </row>
    <row r="54" spans="1:9" x14ac:dyDescent="0.25">
      <c r="A54" s="26" t="s">
        <v>6</v>
      </c>
      <c r="B54" s="2"/>
      <c r="C54" s="23"/>
      <c r="D54" s="16"/>
      <c r="E54" s="37">
        <f>SUM(D54*B9)</f>
        <v>0</v>
      </c>
      <c r="F54" s="45">
        <f>SUM(E54*B14)</f>
        <v>0</v>
      </c>
      <c r="I54"/>
    </row>
    <row r="55" spans="1:9" x14ac:dyDescent="0.25">
      <c r="A55" s="27"/>
      <c r="B55" s="2"/>
      <c r="C55" s="23"/>
      <c r="D55" s="16"/>
      <c r="E55" s="37">
        <f>SUM(D55*B9)</f>
        <v>0</v>
      </c>
      <c r="F55" s="45">
        <f>SUM(E55*B14)</f>
        <v>0</v>
      </c>
      <c r="I55"/>
    </row>
    <row r="56" spans="1:9" x14ac:dyDescent="0.25">
      <c r="A56" s="28" t="s">
        <v>7</v>
      </c>
      <c r="B56" s="3" t="s">
        <v>80</v>
      </c>
      <c r="C56" s="24" t="s">
        <v>82</v>
      </c>
      <c r="D56" s="16">
        <v>6</v>
      </c>
      <c r="E56" s="37">
        <f>SUM(D56*B9)</f>
        <v>33</v>
      </c>
      <c r="F56" s="45">
        <f>SUM(E56*B14)</f>
        <v>16.422752239466213</v>
      </c>
      <c r="I56"/>
    </row>
    <row r="57" spans="1:9" x14ac:dyDescent="0.25">
      <c r="A57" s="30"/>
      <c r="B57" s="3" t="s">
        <v>81</v>
      </c>
      <c r="C57" s="24" t="s">
        <v>83</v>
      </c>
      <c r="D57" s="16">
        <v>5</v>
      </c>
      <c r="E57" s="37">
        <f>SUM(D57*B9)</f>
        <v>27.5</v>
      </c>
      <c r="F57" s="45">
        <f>SUM(E57*B14)</f>
        <v>13.685626866221845</v>
      </c>
      <c r="I57"/>
    </row>
    <row r="58" spans="1:9" x14ac:dyDescent="0.25">
      <c r="A58" s="26" t="s">
        <v>8</v>
      </c>
      <c r="B58" s="2" t="s">
        <v>84</v>
      </c>
      <c r="C58" s="23" t="s">
        <v>30</v>
      </c>
      <c r="D58" s="16">
        <v>3</v>
      </c>
      <c r="E58" s="37">
        <f>SUM(D58*B9)</f>
        <v>16.5</v>
      </c>
      <c r="F58" s="45">
        <f>SUM(E58*B14)</f>
        <v>8.2113761197331065</v>
      </c>
      <c r="I58"/>
    </row>
    <row r="59" spans="1:9" x14ac:dyDescent="0.25">
      <c r="A59" s="31"/>
      <c r="B59" s="2" t="s">
        <v>85</v>
      </c>
      <c r="C59" s="23" t="s">
        <v>105</v>
      </c>
      <c r="D59" s="16">
        <v>2</v>
      </c>
      <c r="E59" s="37">
        <f>SUM(D59*B9)</f>
        <v>11</v>
      </c>
      <c r="F59" s="45">
        <f>SUM(E59*B14)</f>
        <v>5.474250746488738</v>
      </c>
      <c r="I59"/>
    </row>
    <row r="60" spans="1:9" x14ac:dyDescent="0.25">
      <c r="A60" s="31"/>
      <c r="B60" s="2" t="s">
        <v>86</v>
      </c>
      <c r="C60" s="23" t="s">
        <v>87</v>
      </c>
      <c r="D60" s="16">
        <v>1</v>
      </c>
      <c r="E60" s="37">
        <f>SUM(D60*B9)</f>
        <v>5.5</v>
      </c>
      <c r="F60" s="45">
        <f>SUM(E60*B14)</f>
        <v>2.737125373244369</v>
      </c>
      <c r="I60"/>
    </row>
    <row r="61" spans="1:9" x14ac:dyDescent="0.25">
      <c r="A61" s="31"/>
      <c r="B61" s="2" t="s">
        <v>86</v>
      </c>
      <c r="C61" s="23" t="s">
        <v>88</v>
      </c>
      <c r="D61" s="16">
        <v>4</v>
      </c>
      <c r="E61" s="37">
        <f>SUM(D61*B9)</f>
        <v>22</v>
      </c>
      <c r="F61" s="45">
        <f>SUM(E61*B14)</f>
        <v>10.948501492977476</v>
      </c>
      <c r="I61"/>
    </row>
    <row r="62" spans="1:9" x14ac:dyDescent="0.25">
      <c r="A62" s="27"/>
      <c r="B62" s="2" t="s">
        <v>89</v>
      </c>
      <c r="C62" s="23" t="s">
        <v>90</v>
      </c>
      <c r="D62" s="16">
        <v>5</v>
      </c>
      <c r="E62" s="37">
        <f>SUM(D62*B9)</f>
        <v>27.5</v>
      </c>
      <c r="F62" s="45">
        <f>SUM(E62*B14)</f>
        <v>13.685626866221845</v>
      </c>
      <c r="I62"/>
    </row>
    <row r="63" spans="1:9" x14ac:dyDescent="0.25">
      <c r="A63" s="28" t="s">
        <v>9</v>
      </c>
      <c r="B63" s="3" t="s">
        <v>91</v>
      </c>
      <c r="C63" s="24" t="s">
        <v>41</v>
      </c>
      <c r="D63" s="16">
        <v>1</v>
      </c>
      <c r="E63" s="37">
        <f>SUM(D63*B9)</f>
        <v>5.5</v>
      </c>
      <c r="F63" s="45">
        <f>SUM(E63*B14)</f>
        <v>2.737125373244369</v>
      </c>
      <c r="I63"/>
    </row>
    <row r="64" spans="1:9" x14ac:dyDescent="0.25">
      <c r="A64" s="29"/>
      <c r="B64" s="3" t="s">
        <v>92</v>
      </c>
      <c r="C64" s="24" t="s">
        <v>93</v>
      </c>
      <c r="D64" s="16">
        <v>1</v>
      </c>
      <c r="E64" s="37">
        <f>SUM(D64*B9)</f>
        <v>5.5</v>
      </c>
      <c r="F64" s="45">
        <f>SUM(E64*B14)</f>
        <v>2.737125373244369</v>
      </c>
      <c r="I64"/>
    </row>
    <row r="65" spans="1:9" x14ac:dyDescent="0.25">
      <c r="A65" s="29"/>
      <c r="B65" s="3" t="s">
        <v>94</v>
      </c>
      <c r="C65" s="24" t="s">
        <v>119</v>
      </c>
      <c r="D65" s="16">
        <v>1</v>
      </c>
      <c r="E65" s="37">
        <f>SUM(D65*B9)</f>
        <v>5.5</v>
      </c>
      <c r="F65" s="45">
        <f>SUM(E65*B14)</f>
        <v>2.737125373244369</v>
      </c>
      <c r="I65"/>
    </row>
    <row r="66" spans="1:9" x14ac:dyDescent="0.25">
      <c r="A66" s="29"/>
      <c r="B66" s="3" t="s">
        <v>94</v>
      </c>
      <c r="C66" s="24" t="s">
        <v>41</v>
      </c>
      <c r="D66" s="16">
        <v>1</v>
      </c>
      <c r="E66" s="37">
        <f>SUM(D66*B9)</f>
        <v>5.5</v>
      </c>
      <c r="F66" s="45">
        <f>SUM(E66*B14)</f>
        <v>2.737125373244369</v>
      </c>
      <c r="I66"/>
    </row>
    <row r="67" spans="1:9" x14ac:dyDescent="0.25">
      <c r="A67" s="26" t="s">
        <v>10</v>
      </c>
      <c r="B67" s="2"/>
      <c r="C67" s="23"/>
      <c r="D67" s="16"/>
      <c r="E67" s="37">
        <f>SUM(D67*B9)</f>
        <v>0</v>
      </c>
      <c r="F67" s="45">
        <f>SUM(E67*B14)</f>
        <v>0</v>
      </c>
      <c r="I67"/>
    </row>
    <row r="68" spans="1:9" x14ac:dyDescent="0.25">
      <c r="A68" s="27"/>
      <c r="B68" s="2"/>
      <c r="C68" s="23"/>
      <c r="D68" s="16"/>
      <c r="E68" s="37">
        <f>SUM(D68*B9)</f>
        <v>0</v>
      </c>
      <c r="F68" s="45">
        <f>SUM(E68*B14)</f>
        <v>0</v>
      </c>
      <c r="I68"/>
    </row>
    <row r="69" spans="1:9" x14ac:dyDescent="0.25">
      <c r="A69" s="28" t="s">
        <v>11</v>
      </c>
      <c r="B69" s="3" t="s">
        <v>102</v>
      </c>
      <c r="C69" s="24" t="s">
        <v>103</v>
      </c>
      <c r="D69" s="16">
        <v>2</v>
      </c>
      <c r="E69" s="37">
        <f>SUM(D69*B9)</f>
        <v>11</v>
      </c>
      <c r="F69" s="45">
        <f>SUM(E69*B14)</f>
        <v>5.474250746488738</v>
      </c>
      <c r="I69"/>
    </row>
    <row r="70" spans="1:9" x14ac:dyDescent="0.25">
      <c r="A70" s="29"/>
      <c r="B70" s="3" t="s">
        <v>102</v>
      </c>
      <c r="C70" s="24" t="s">
        <v>60</v>
      </c>
      <c r="D70" s="16">
        <v>1</v>
      </c>
      <c r="E70" s="37">
        <f>SUM(D70*B9)</f>
        <v>5.5</v>
      </c>
      <c r="F70" s="45">
        <f>SUM(E70*B14)</f>
        <v>2.737125373244369</v>
      </c>
      <c r="I70"/>
    </row>
    <row r="71" spans="1:9" x14ac:dyDescent="0.25">
      <c r="A71" s="29"/>
      <c r="B71" s="3" t="s">
        <v>38</v>
      </c>
      <c r="C71" s="24" t="s">
        <v>95</v>
      </c>
      <c r="D71" s="16">
        <v>14</v>
      </c>
      <c r="E71" s="37">
        <f>SUM(D71*B9)</f>
        <v>77</v>
      </c>
      <c r="F71" s="45">
        <f>SUM(E71*B14)</f>
        <v>38.319755225421169</v>
      </c>
      <c r="I71"/>
    </row>
    <row r="72" spans="1:9" x14ac:dyDescent="0.25">
      <c r="A72" s="29"/>
      <c r="B72" s="3" t="s">
        <v>38</v>
      </c>
      <c r="C72" s="24" t="s">
        <v>32</v>
      </c>
      <c r="D72" s="16">
        <v>1</v>
      </c>
      <c r="E72" s="37">
        <f>SUM(D72*B9)</f>
        <v>5.5</v>
      </c>
      <c r="F72" s="45">
        <f>SUM(E72*B14)</f>
        <v>2.737125373244369</v>
      </c>
      <c r="I72"/>
    </row>
    <row r="73" spans="1:9" x14ac:dyDescent="0.25">
      <c r="A73" s="29"/>
      <c r="B73" s="3" t="s">
        <v>40</v>
      </c>
      <c r="C73" s="24" t="s">
        <v>62</v>
      </c>
      <c r="D73" s="16">
        <v>6</v>
      </c>
      <c r="E73" s="37">
        <f>SUM(D73*B9)</f>
        <v>33</v>
      </c>
      <c r="F73" s="45">
        <f>SUM(E73*B14)</f>
        <v>16.422752239466213</v>
      </c>
      <c r="I73"/>
    </row>
    <row r="74" spans="1:9" x14ac:dyDescent="0.25">
      <c r="A74" s="29"/>
      <c r="B74" s="32" t="s">
        <v>96</v>
      </c>
      <c r="C74" s="24" t="s">
        <v>97</v>
      </c>
      <c r="D74" s="16">
        <v>3</v>
      </c>
      <c r="E74" s="37">
        <f>SUM(D74*B9)</f>
        <v>16.5</v>
      </c>
      <c r="F74" s="45">
        <f>SUM(E74*B14)</f>
        <v>8.2113761197331065</v>
      </c>
      <c r="I74"/>
    </row>
    <row r="75" spans="1:9" x14ac:dyDescent="0.25">
      <c r="A75" s="29"/>
      <c r="B75" s="32" t="s">
        <v>96</v>
      </c>
      <c r="C75" s="24" t="s">
        <v>37</v>
      </c>
      <c r="D75" s="16">
        <v>1</v>
      </c>
      <c r="E75" s="37">
        <f>SUM(D75*B9)</f>
        <v>5.5</v>
      </c>
      <c r="F75" s="45">
        <f>SUM(E75*B14)</f>
        <v>2.737125373244369</v>
      </c>
      <c r="I75"/>
    </row>
    <row r="76" spans="1:9" x14ac:dyDescent="0.25">
      <c r="A76" s="29"/>
      <c r="B76" s="32" t="s">
        <v>98</v>
      </c>
      <c r="C76" s="24" t="s">
        <v>99</v>
      </c>
      <c r="D76" s="16">
        <v>4</v>
      </c>
      <c r="E76" s="37">
        <f>SUM(D76*B9)</f>
        <v>22</v>
      </c>
      <c r="F76" s="45">
        <f>SUM(E76*B14)</f>
        <v>10.948501492977476</v>
      </c>
      <c r="I76"/>
    </row>
    <row r="77" spans="1:9" ht="15.75" thickBot="1" x14ac:dyDescent="0.3">
      <c r="A77" s="29"/>
      <c r="B77" s="32" t="s">
        <v>100</v>
      </c>
      <c r="C77" s="24" t="s">
        <v>101</v>
      </c>
      <c r="D77" s="16">
        <v>6</v>
      </c>
      <c r="E77" s="37">
        <f>SUM(D77*B9)</f>
        <v>33</v>
      </c>
      <c r="F77" s="46">
        <f>SUM(E77*B14)</f>
        <v>16.422752239466213</v>
      </c>
      <c r="I77"/>
    </row>
    <row r="78" spans="1:9" ht="15.75" thickBot="1" x14ac:dyDescent="0.3">
      <c r="A78" s="9" t="s">
        <v>23</v>
      </c>
      <c r="B78" s="10"/>
      <c r="C78" s="7"/>
      <c r="D78" s="40">
        <f>SUM(D18:D77)</f>
        <v>211</v>
      </c>
      <c r="E78" s="41">
        <f>SUM(E18:E77)</f>
        <v>1160.5</v>
      </c>
      <c r="F78" s="42">
        <f>SUM(F18:F77)</f>
        <v>577.53345375456217</v>
      </c>
      <c r="I78"/>
    </row>
    <row r="79" spans="1:9" ht="15.75" thickBot="1" x14ac:dyDescent="0.3">
      <c r="A79" s="9"/>
      <c r="B79" s="10"/>
      <c r="C79" s="7"/>
      <c r="D79" s="11"/>
      <c r="F79" s="15"/>
      <c r="I79"/>
    </row>
    <row r="80" spans="1:9" x14ac:dyDescent="0.25">
      <c r="D80" s="56" t="s">
        <v>52</v>
      </c>
      <c r="E80" s="38">
        <f>SUM(E78-F78)</f>
        <v>582.96654624543783</v>
      </c>
      <c r="F80" s="39">
        <f>SUM(F78)</f>
        <v>577.53345375456217</v>
      </c>
      <c r="I80"/>
    </row>
    <row r="81" spans="1:10" x14ac:dyDescent="0.25">
      <c r="D81" s="57"/>
      <c r="E81" s="47">
        <v>0.08</v>
      </c>
      <c r="F81" s="49">
        <v>0.04</v>
      </c>
      <c r="I81"/>
    </row>
    <row r="82" spans="1:10" ht="15.75" thickBot="1" x14ac:dyDescent="0.3">
      <c r="D82" s="58"/>
      <c r="E82" s="48">
        <f>SUM(E81*E80)</f>
        <v>46.637323699635026</v>
      </c>
      <c r="F82" s="50">
        <f>SUM(F81*F80)</f>
        <v>23.101338150182489</v>
      </c>
      <c r="I82"/>
    </row>
    <row r="83" spans="1:10" x14ac:dyDescent="0.25">
      <c r="F83" s="19"/>
      <c r="H83" s="20"/>
      <c r="I83" s="21"/>
      <c r="J83" s="22"/>
    </row>
    <row r="84" spans="1:10" x14ac:dyDescent="0.25">
      <c r="F84" s="17"/>
    </row>
    <row r="85" spans="1:10" x14ac:dyDescent="0.25">
      <c r="E85" s="59"/>
      <c r="F85" s="59"/>
    </row>
    <row r="86" spans="1:10" x14ac:dyDescent="0.25">
      <c r="A86" s="55" t="s">
        <v>113</v>
      </c>
      <c r="B86" s="52"/>
      <c r="C86" s="52"/>
      <c r="D86" s="52"/>
      <c r="E86" s="52"/>
      <c r="F86" s="52"/>
      <c r="G86" s="52"/>
      <c r="H86" s="52"/>
    </row>
    <row r="87" spans="1:10" x14ac:dyDescent="0.25">
      <c r="A87" s="52" t="s">
        <v>117</v>
      </c>
      <c r="B87" s="52"/>
      <c r="C87" s="52"/>
      <c r="D87" s="52"/>
      <c r="E87" s="52"/>
      <c r="F87" s="52"/>
      <c r="G87" s="52"/>
      <c r="H87" s="52"/>
    </row>
    <row r="88" spans="1:10" x14ac:dyDescent="0.25">
      <c r="A88" s="52" t="s">
        <v>114</v>
      </c>
      <c r="B88" s="52"/>
      <c r="C88" s="52"/>
      <c r="D88" s="52"/>
      <c r="E88" s="52"/>
      <c r="F88" s="52"/>
      <c r="G88" s="52"/>
      <c r="H88" s="52"/>
    </row>
    <row r="89" spans="1:10" x14ac:dyDescent="0.25">
      <c r="A89" s="52" t="s">
        <v>115</v>
      </c>
      <c r="B89" s="52"/>
      <c r="C89" s="52"/>
      <c r="D89" s="52"/>
      <c r="E89" s="52"/>
      <c r="F89" s="52"/>
      <c r="G89" s="52"/>
      <c r="H89" s="52"/>
    </row>
    <row r="90" spans="1:10" x14ac:dyDescent="0.25">
      <c r="A90" s="52" t="s">
        <v>116</v>
      </c>
      <c r="B90" s="52"/>
      <c r="C90" s="52"/>
      <c r="D90" s="52"/>
      <c r="E90" s="52"/>
      <c r="F90" s="52"/>
      <c r="G90" s="52"/>
      <c r="H90" s="52"/>
    </row>
  </sheetData>
  <mergeCells count="4">
    <mergeCell ref="D80:D82"/>
    <mergeCell ref="E85:F85"/>
    <mergeCell ref="A6:E6"/>
    <mergeCell ref="D16:E16"/>
  </mergeCells>
  <phoneticPr fontId="7"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Negative Stundenwerte 2019</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Fitschen</dc:creator>
  <cp:lastModifiedBy>T. Basler</cp:lastModifiedBy>
  <cp:lastPrinted>2018-01-08T14:49:57Z</cp:lastPrinted>
  <dcterms:created xsi:type="dcterms:W3CDTF">2018-01-08T14:30:25Z</dcterms:created>
  <dcterms:modified xsi:type="dcterms:W3CDTF">2020-03-17T08:34:33Z</dcterms:modified>
</cp:coreProperties>
</file>